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0"/>
  </bookViews>
  <sheets>
    <sheet name="外籍非居民个人" sheetId="1" r:id="rId1"/>
  </sheets>
  <definedNames/>
  <calcPr fullCalcOnLoad="1"/>
</workbook>
</file>

<file path=xl/sharedStrings.xml><?xml version="1.0" encoding="utf-8"?>
<sst xmlns="http://schemas.openxmlformats.org/spreadsheetml/2006/main" count="49" uniqueCount="41">
  <si>
    <t>外籍非居民个人提供劳务缴纳增值税与个人所得税计算表</t>
  </si>
  <si>
    <t>已知支付金额</t>
  </si>
  <si>
    <t>应发金额所在区间</t>
  </si>
  <si>
    <t>支付金额</t>
  </si>
  <si>
    <t>增值税计税金额/个税税前金额</t>
  </si>
  <si>
    <t>增值税</t>
  </si>
  <si>
    <t>个税应纳税所得额</t>
  </si>
  <si>
    <t>个人所得税税率</t>
  </si>
  <si>
    <t>速算扣除数</t>
  </si>
  <si>
    <t>个人所得税</t>
  </si>
  <si>
    <t>实发金额</t>
  </si>
  <si>
    <t>（1）=（2）+（3）</t>
  </si>
  <si>
    <t>（2）=（7）+（8）</t>
  </si>
  <si>
    <t>（3）=（2）*6%</t>
  </si>
  <si>
    <t>（4）</t>
  </si>
  <si>
    <t>（5）</t>
  </si>
  <si>
    <t>（6）</t>
  </si>
  <si>
    <t>（7）</t>
  </si>
  <si>
    <t>（8）</t>
  </si>
  <si>
    <t>0-3975元</t>
  </si>
  <si>
    <t>3975-15900元</t>
  </si>
  <si>
    <t>15900-33125元</t>
  </si>
  <si>
    <t>33125-46375元</t>
  </si>
  <si>
    <t>46375-72875元</t>
  </si>
  <si>
    <t>72875-106000元</t>
  </si>
  <si>
    <t>106000元及以上</t>
  </si>
  <si>
    <t>本表使用说明：在蓝色应发金额对应格中输入数字，即可计算出实发金额、个人所得税、增值税、增值税计税金额</t>
  </si>
  <si>
    <t>已知实发金额</t>
  </si>
  <si>
    <t>实发金额所在区间</t>
  </si>
  <si>
    <t>0-3660元</t>
  </si>
  <si>
    <t>3660-14010元</t>
  </si>
  <si>
    <t>14010-27660元</t>
  </si>
  <si>
    <t>27660-37660元</t>
  </si>
  <si>
    <t>37660-56660元</t>
  </si>
  <si>
    <t>56660-79160元</t>
  </si>
  <si>
    <t>79160元以上</t>
  </si>
  <si>
    <t>本表使用说明：在蓝色实发金额对应格中输入数字，即可以计算增值税计税金额、个人所得税、增值税</t>
  </si>
  <si>
    <t>备注:</t>
  </si>
  <si>
    <t>1.依据《关于全面推开营业税改征增值税试点的通知》（财税〔2016〕36号）相关规定，校外外籍人员取得劳务报酬，适用6%增值税税率。</t>
  </si>
  <si>
    <t>2.按照《中华人民共和国个人所得税法》规定，在中国境内无住所又不居住，或者无住所而一个纳税年度内在中国境内居住累计不满一百八十三天的个人，为非居民个人。</t>
  </si>
  <si>
    <t>3.《增值税代扣代缴税款报告表》中相应位置应填写本计算表中的增值税计税金额和增值税金额，劳务费发放表上填写的个税税前金额与增值税计税金额相等。</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</si>
</sst>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0_ "/>
    <numFmt numFmtId="179" formatCode="0.00_);[Red]\(0.00\)"/>
    <numFmt numFmtId="180" formatCode="0_);[Red]\(0\)"/>
  </numFmts>
  <fonts count="47">
    <font>
      <sz val="12"/>
      <name val="宋体"/>
      <family val="0"/>
    </font>
    <font>
      <sz val="11"/>
      <name val="宋体"/>
      <family val="0"/>
    </font>
    <font>
      <sz val="12"/>
      <color indexed="10"/>
      <name val="宋体"/>
      <family val="0"/>
    </font>
    <font>
      <b/>
      <sz val="18"/>
      <name val="宋体"/>
      <family val="0"/>
    </font>
    <font>
      <b/>
      <sz val="15"/>
      <name val="宋体"/>
      <family val="0"/>
    </font>
    <font>
      <b/>
      <sz val="12"/>
      <name val="宋体"/>
      <family val="0"/>
    </font>
    <font>
      <b/>
      <sz val="12"/>
      <color indexed="12"/>
      <name val="宋体"/>
      <family val="0"/>
    </font>
    <font>
      <b/>
      <sz val="12"/>
      <color indexed="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rgb="FFFF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tint="-0.149990007281303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0" fillId="0" borderId="0">
      <alignment vertical="center"/>
      <protection/>
    </xf>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0" fillId="0" borderId="0">
      <alignment vertical="center"/>
      <protection/>
    </xf>
    <xf numFmtId="0" fontId="0" fillId="0" borderId="0">
      <alignment vertical="center"/>
      <protection/>
    </xf>
  </cellStyleXfs>
  <cellXfs count="43">
    <xf numFmtId="0" fontId="0" fillId="0" borderId="0" xfId="0" applyAlignment="1">
      <alignment vertical="center"/>
    </xf>
    <xf numFmtId="176" fontId="0" fillId="0" borderId="0" xfId="0" applyNumberFormat="1" applyAlignment="1">
      <alignment vertical="center"/>
    </xf>
    <xf numFmtId="0" fontId="2" fillId="0" borderId="0" xfId="0" applyFont="1" applyAlignment="1">
      <alignment vertical="center"/>
    </xf>
    <xf numFmtId="177" fontId="0" fillId="0" borderId="0" xfId="0" applyNumberFormat="1" applyAlignment="1">
      <alignment vertical="center"/>
    </xf>
    <xf numFmtId="0" fontId="3" fillId="0" borderId="0" xfId="0" applyFont="1" applyAlignment="1">
      <alignment horizontal="center" vertical="center"/>
    </xf>
    <xf numFmtId="0" fontId="4" fillId="0" borderId="10" xfId="0" applyFont="1" applyBorder="1" applyAlignment="1">
      <alignment horizontal="center" vertical="center"/>
    </xf>
    <xf numFmtId="0" fontId="5" fillId="0" borderId="11" xfId="0" applyFont="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176" fontId="5" fillId="33" borderId="11" xfId="58" applyNumberFormat="1" applyFont="1" applyFill="1" applyBorder="1" applyAlignment="1">
      <alignment horizontal="center" vertical="center" wrapText="1"/>
      <protection/>
    </xf>
    <xf numFmtId="0" fontId="5" fillId="33" borderId="11" xfId="0" applyFont="1" applyFill="1" applyBorder="1" applyAlignment="1" applyProtection="1">
      <alignment horizontal="center" vertical="center"/>
      <protection/>
    </xf>
    <xf numFmtId="177" fontId="5" fillId="0" borderId="11" xfId="0" applyNumberFormat="1" applyFont="1" applyBorder="1" applyAlignment="1" applyProtection="1">
      <alignment horizontal="center" vertical="center"/>
      <protection hidden="1"/>
    </xf>
    <xf numFmtId="178" fontId="5" fillId="0" borderId="11" xfId="0" applyNumberFormat="1" applyFont="1" applyBorder="1" applyAlignment="1" applyProtection="1">
      <alignment horizontal="center" vertical="center"/>
      <protection/>
    </xf>
    <xf numFmtId="176" fontId="5" fillId="0" borderId="11" xfId="0" applyNumberFormat="1" applyFont="1" applyBorder="1" applyAlignment="1" applyProtection="1">
      <alignment horizontal="center" vertical="center"/>
      <protection/>
    </xf>
    <xf numFmtId="0" fontId="0" fillId="0" borderId="11" xfId="0"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49" fontId="0" fillId="33" borderId="11" xfId="65" applyNumberFormat="1" applyFont="1" applyFill="1" applyBorder="1" applyAlignment="1" applyProtection="1">
      <alignment horizontal="center" vertical="center"/>
      <protection locked="0"/>
    </xf>
    <xf numFmtId="49" fontId="0" fillId="33" borderId="11" xfId="65" applyNumberFormat="1" applyFont="1" applyFill="1" applyBorder="1" applyAlignment="1">
      <alignment horizontal="center" vertical="center"/>
      <protection/>
    </xf>
    <xf numFmtId="49" fontId="0" fillId="0" borderId="11" xfId="58" applyNumberFormat="1" applyBorder="1" applyAlignment="1" applyProtection="1">
      <alignment horizontal="center" vertical="center"/>
      <protection hidden="1"/>
    </xf>
    <xf numFmtId="49" fontId="0" fillId="0" borderId="11" xfId="58" applyNumberFormat="1" applyFont="1" applyBorder="1" applyAlignment="1">
      <alignment horizontal="center" vertical="center"/>
      <protection/>
    </xf>
    <xf numFmtId="49" fontId="0" fillId="0" borderId="11" xfId="58" applyNumberFormat="1" applyFont="1" applyFill="1" applyBorder="1" applyAlignment="1">
      <alignment horizontal="center" vertical="center"/>
      <protection/>
    </xf>
    <xf numFmtId="179" fontId="6" fillId="0" borderId="11" xfId="0" applyNumberFormat="1" applyFont="1" applyBorder="1" applyAlignment="1" applyProtection="1">
      <alignment horizontal="center" vertical="center"/>
      <protection locked="0"/>
    </xf>
    <xf numFmtId="179" fontId="0" fillId="33" borderId="11" xfId="0" applyNumberFormat="1" applyFill="1" applyBorder="1" applyAlignment="1" applyProtection="1">
      <alignment horizontal="center" vertical="center"/>
      <protection/>
    </xf>
    <xf numFmtId="179" fontId="0" fillId="0" borderId="11" xfId="0" applyNumberFormat="1" applyBorder="1" applyAlignment="1" applyProtection="1">
      <alignment horizontal="center" vertical="center"/>
      <protection hidden="1"/>
    </xf>
    <xf numFmtId="176" fontId="0" fillId="0" borderId="11" xfId="0" applyNumberFormat="1" applyBorder="1" applyAlignment="1" applyProtection="1">
      <alignment horizontal="center" vertical="center"/>
      <protection/>
    </xf>
    <xf numFmtId="180" fontId="0" fillId="0" borderId="11" xfId="0" applyNumberFormat="1" applyBorder="1" applyAlignment="1" applyProtection="1">
      <alignment horizontal="center" vertical="center"/>
      <protection/>
    </xf>
    <xf numFmtId="179" fontId="0" fillId="0" borderId="11" xfId="0" applyNumberFormat="1" applyBorder="1" applyAlignment="1" applyProtection="1">
      <alignment horizontal="center" vertical="center"/>
      <protection/>
    </xf>
    <xf numFmtId="176" fontId="5" fillId="0" borderId="12" xfId="0" applyNumberFormat="1" applyFont="1" applyBorder="1" applyAlignment="1">
      <alignment horizontal="left" vertical="center" wrapText="1"/>
    </xf>
    <xf numFmtId="176" fontId="4" fillId="0" borderId="10" xfId="0" applyNumberFormat="1" applyFont="1" applyBorder="1" applyAlignment="1">
      <alignment horizontal="center" vertical="center" wrapText="1"/>
    </xf>
    <xf numFmtId="0" fontId="5" fillId="0" borderId="11" xfId="0" applyFont="1" applyBorder="1" applyAlignment="1">
      <alignment horizontal="center" vertical="center"/>
    </xf>
    <xf numFmtId="176" fontId="5" fillId="0" borderId="11" xfId="0" applyNumberFormat="1" applyFont="1" applyBorder="1" applyAlignment="1">
      <alignment horizontal="center" vertical="center"/>
    </xf>
    <xf numFmtId="0" fontId="0" fillId="0" borderId="11" xfId="0" applyBorder="1" applyAlignment="1">
      <alignment horizontal="center" vertical="center"/>
    </xf>
    <xf numFmtId="179" fontId="0" fillId="0" borderId="11" xfId="0" applyNumberFormat="1" applyBorder="1" applyAlignment="1">
      <alignment horizontal="center" vertical="center"/>
    </xf>
    <xf numFmtId="177" fontId="0" fillId="0" borderId="11" xfId="0" applyNumberFormat="1" applyBorder="1" applyAlignment="1">
      <alignment horizontal="center" vertical="center"/>
    </xf>
    <xf numFmtId="179" fontId="0" fillId="0" borderId="11" xfId="0" applyNumberFormat="1" applyFont="1" applyBorder="1" applyAlignment="1">
      <alignment horizontal="center" vertical="center"/>
    </xf>
    <xf numFmtId="179" fontId="0" fillId="33" borderId="11" xfId="0" applyNumberFormat="1" applyFill="1" applyBorder="1" applyAlignment="1">
      <alignment horizontal="center" vertical="center"/>
    </xf>
    <xf numFmtId="179" fontId="46" fillId="0" borderId="11" xfId="0" applyNumberFormat="1" applyFont="1" applyBorder="1" applyAlignment="1">
      <alignment horizontal="center" vertical="center"/>
    </xf>
    <xf numFmtId="0" fontId="0" fillId="0" borderId="11" xfId="0" applyFont="1" applyBorder="1" applyAlignment="1">
      <alignment horizontal="center" vertical="center"/>
    </xf>
    <xf numFmtId="0" fontId="5" fillId="0" borderId="12" xfId="0" applyFont="1" applyBorder="1" applyAlignment="1">
      <alignment horizontal="left" vertical="center"/>
    </xf>
    <xf numFmtId="0" fontId="0" fillId="0" borderId="0" xfId="0" applyFont="1" applyFill="1" applyAlignment="1">
      <alignment horizontal="left" vertical="center" wrapText="1"/>
    </xf>
    <xf numFmtId="0" fontId="0" fillId="0" borderId="0" xfId="0" applyAlignment="1">
      <alignment horizontal="left" vertical="center"/>
    </xf>
    <xf numFmtId="176" fontId="5" fillId="0" borderId="11" xfId="0" applyNumberFormat="1" applyFont="1" applyFill="1" applyBorder="1" applyAlignment="1" applyProtection="1">
      <alignment horizontal="center" vertical="center"/>
      <protection/>
    </xf>
    <xf numFmtId="179" fontId="7" fillId="0" borderId="11" xfId="0" applyNumberFormat="1" applyFont="1" applyFill="1" applyBorder="1" applyAlignment="1" applyProtection="1">
      <alignment horizontal="center" vertical="center"/>
      <protection/>
    </xf>
    <xf numFmtId="0" fontId="5" fillId="33" borderId="11" xfId="0" applyFont="1" applyFill="1" applyBorder="1" applyAlignment="1">
      <alignment horizontal="center"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7"/>
  <sheetViews>
    <sheetView tabSelected="1" workbookViewId="0" topLeftCell="A1">
      <selection activeCell="B21" sqref="B21"/>
    </sheetView>
  </sheetViews>
  <sheetFormatPr defaultColWidth="9.00390625" defaultRowHeight="14.25"/>
  <cols>
    <col min="1" max="1" width="17.25390625" style="0" customWidth="1"/>
    <col min="2" max="2" width="17.50390625" style="0" customWidth="1"/>
    <col min="3" max="3" width="16.00390625" style="1" customWidth="1"/>
    <col min="4" max="4" width="14.50390625" style="1" customWidth="1"/>
    <col min="5" max="5" width="17.625" style="0" customWidth="1"/>
    <col min="6" max="6" width="15.625" style="2" customWidth="1"/>
    <col min="7" max="7" width="16.125" style="3" customWidth="1"/>
    <col min="8" max="8" width="15.50390625" style="0" customWidth="1"/>
    <col min="9" max="9" width="12.75390625" style="0" customWidth="1"/>
  </cols>
  <sheetData>
    <row r="1" spans="1:9" ht="14.25" customHeight="1">
      <c r="A1" s="4" t="s">
        <v>0</v>
      </c>
      <c r="B1" s="4"/>
      <c r="C1" s="4"/>
      <c r="D1" s="4"/>
      <c r="E1" s="4"/>
      <c r="F1" s="4"/>
      <c r="G1" s="4"/>
      <c r="H1" s="4"/>
      <c r="I1" s="4"/>
    </row>
    <row r="2" spans="1:9" ht="23.25" customHeight="1">
      <c r="A2" s="4"/>
      <c r="B2" s="4"/>
      <c r="C2" s="4"/>
      <c r="D2" s="4"/>
      <c r="E2" s="4"/>
      <c r="F2" s="4"/>
      <c r="G2" s="4"/>
      <c r="H2" s="4"/>
      <c r="I2" s="4"/>
    </row>
    <row r="3" spans="1:9" ht="26.25" customHeight="1">
      <c r="A3" s="5" t="s">
        <v>1</v>
      </c>
      <c r="B3" s="5"/>
      <c r="C3" s="5"/>
      <c r="D3" s="5"/>
      <c r="E3" s="5"/>
      <c r="F3" s="5"/>
      <c r="G3" s="5"/>
      <c r="H3" s="5"/>
      <c r="I3" s="5"/>
    </row>
    <row r="4" spans="1:9" ht="28.5" customHeight="1">
      <c r="A4" s="6" t="s">
        <v>2</v>
      </c>
      <c r="B4" s="7" t="s">
        <v>3</v>
      </c>
      <c r="C4" s="8" t="s">
        <v>4</v>
      </c>
      <c r="D4" s="9" t="s">
        <v>5</v>
      </c>
      <c r="E4" s="10" t="s">
        <v>6</v>
      </c>
      <c r="F4" s="11" t="s">
        <v>7</v>
      </c>
      <c r="G4" s="6" t="s">
        <v>8</v>
      </c>
      <c r="H4" s="12" t="s">
        <v>9</v>
      </c>
      <c r="I4" s="40" t="s">
        <v>10</v>
      </c>
    </row>
    <row r="5" spans="1:9" ht="18" customHeight="1">
      <c r="A5" s="13"/>
      <c r="B5" s="14" t="s">
        <v>11</v>
      </c>
      <c r="C5" s="15" t="s">
        <v>12</v>
      </c>
      <c r="D5" s="16" t="s">
        <v>13</v>
      </c>
      <c r="E5" s="17" t="s">
        <v>14</v>
      </c>
      <c r="F5" s="18" t="s">
        <v>15</v>
      </c>
      <c r="G5" s="18" t="s">
        <v>16</v>
      </c>
      <c r="H5" s="19" t="s">
        <v>17</v>
      </c>
      <c r="I5" s="19" t="s">
        <v>18</v>
      </c>
    </row>
    <row r="6" spans="1:9" ht="18" customHeight="1">
      <c r="A6" s="13" t="s">
        <v>19</v>
      </c>
      <c r="B6" s="20">
        <v>3000</v>
      </c>
      <c r="C6" s="21">
        <f>B6/(1+0.06)</f>
        <v>2830.188679245283</v>
      </c>
      <c r="D6" s="21">
        <f>C6*0.06</f>
        <v>169.81132075471697</v>
      </c>
      <c r="E6" s="22">
        <f aca="true" t="shared" si="0" ref="E6:E12">(B6-D6)*0.8</f>
        <v>2264.1509433962265</v>
      </c>
      <c r="F6" s="23">
        <v>0.03</v>
      </c>
      <c r="G6" s="24">
        <v>0</v>
      </c>
      <c r="H6" s="25">
        <f aca="true" t="shared" si="1" ref="H6:H12">E6*F6-G6</f>
        <v>67.9245283018868</v>
      </c>
      <c r="I6" s="41">
        <f aca="true" t="shared" si="2" ref="I6:I12">B6-D6-H6</f>
        <v>2762.264150943396</v>
      </c>
    </row>
    <row r="7" spans="1:9" ht="18" customHeight="1">
      <c r="A7" s="13" t="s">
        <v>20</v>
      </c>
      <c r="B7" s="20">
        <v>3975</v>
      </c>
      <c r="C7" s="21">
        <f aca="true" t="shared" si="3" ref="C7:C12">B7/(1+0.06)</f>
        <v>3750</v>
      </c>
      <c r="D7" s="21">
        <f aca="true" t="shared" si="4" ref="D7:D12">C7*0.06</f>
        <v>225</v>
      </c>
      <c r="E7" s="22">
        <f t="shared" si="0"/>
        <v>3000</v>
      </c>
      <c r="F7" s="23">
        <v>0.1</v>
      </c>
      <c r="G7" s="24">
        <v>210</v>
      </c>
      <c r="H7" s="25">
        <f t="shared" si="1"/>
        <v>90</v>
      </c>
      <c r="I7" s="41">
        <f t="shared" si="2"/>
        <v>3660</v>
      </c>
    </row>
    <row r="8" spans="1:9" ht="18" customHeight="1">
      <c r="A8" s="13" t="s">
        <v>21</v>
      </c>
      <c r="B8" s="20">
        <v>15900</v>
      </c>
      <c r="C8" s="21">
        <f t="shared" si="3"/>
        <v>15000</v>
      </c>
      <c r="D8" s="21">
        <f t="shared" si="4"/>
        <v>900</v>
      </c>
      <c r="E8" s="22">
        <f t="shared" si="0"/>
        <v>12000</v>
      </c>
      <c r="F8" s="23">
        <v>0.2</v>
      </c>
      <c r="G8" s="24">
        <v>1410</v>
      </c>
      <c r="H8" s="25">
        <f t="shared" si="1"/>
        <v>990</v>
      </c>
      <c r="I8" s="41">
        <f t="shared" si="2"/>
        <v>14010</v>
      </c>
    </row>
    <row r="9" spans="1:9" ht="18" customHeight="1">
      <c r="A9" s="13" t="s">
        <v>22</v>
      </c>
      <c r="B9" s="20">
        <v>33125</v>
      </c>
      <c r="C9" s="21">
        <f t="shared" si="3"/>
        <v>31250</v>
      </c>
      <c r="D9" s="21">
        <f t="shared" si="4"/>
        <v>1875</v>
      </c>
      <c r="E9" s="22">
        <f t="shared" si="0"/>
        <v>25000</v>
      </c>
      <c r="F9" s="23">
        <v>0.25</v>
      </c>
      <c r="G9" s="24">
        <v>2660</v>
      </c>
      <c r="H9" s="25">
        <f t="shared" si="1"/>
        <v>3590</v>
      </c>
      <c r="I9" s="41">
        <f t="shared" si="2"/>
        <v>27660</v>
      </c>
    </row>
    <row r="10" spans="1:9" ht="18" customHeight="1">
      <c r="A10" s="13" t="s">
        <v>23</v>
      </c>
      <c r="B10" s="20">
        <v>46375</v>
      </c>
      <c r="C10" s="21">
        <f t="shared" si="3"/>
        <v>43750</v>
      </c>
      <c r="D10" s="21">
        <f t="shared" si="4"/>
        <v>2625</v>
      </c>
      <c r="E10" s="22">
        <f t="shared" si="0"/>
        <v>35000</v>
      </c>
      <c r="F10" s="23">
        <v>0.3</v>
      </c>
      <c r="G10" s="24">
        <v>4410</v>
      </c>
      <c r="H10" s="25">
        <f t="shared" si="1"/>
        <v>6090</v>
      </c>
      <c r="I10" s="41">
        <f t="shared" si="2"/>
        <v>37660</v>
      </c>
    </row>
    <row r="11" spans="1:9" ht="18" customHeight="1">
      <c r="A11" s="13" t="s">
        <v>24</v>
      </c>
      <c r="B11" s="20">
        <v>72875</v>
      </c>
      <c r="C11" s="21">
        <f t="shared" si="3"/>
        <v>68750</v>
      </c>
      <c r="D11" s="21">
        <f t="shared" si="4"/>
        <v>4125</v>
      </c>
      <c r="E11" s="22">
        <f t="shared" si="0"/>
        <v>55000</v>
      </c>
      <c r="F11" s="23">
        <v>0.35</v>
      </c>
      <c r="G11" s="24">
        <v>7160</v>
      </c>
      <c r="H11" s="25">
        <f t="shared" si="1"/>
        <v>12090</v>
      </c>
      <c r="I11" s="41">
        <f t="shared" si="2"/>
        <v>56660</v>
      </c>
    </row>
    <row r="12" spans="1:9" ht="18" customHeight="1">
      <c r="A12" s="13" t="s">
        <v>25</v>
      </c>
      <c r="B12" s="20">
        <v>106000</v>
      </c>
      <c r="C12" s="21">
        <f t="shared" si="3"/>
        <v>100000</v>
      </c>
      <c r="D12" s="21">
        <f t="shared" si="4"/>
        <v>6000</v>
      </c>
      <c r="E12" s="22">
        <f t="shared" si="0"/>
        <v>80000</v>
      </c>
      <c r="F12" s="23">
        <v>0.45</v>
      </c>
      <c r="G12" s="24">
        <v>15160</v>
      </c>
      <c r="H12" s="25">
        <f t="shared" si="1"/>
        <v>20840</v>
      </c>
      <c r="I12" s="41">
        <f t="shared" si="2"/>
        <v>79160</v>
      </c>
    </row>
    <row r="13" spans="1:8" ht="36" customHeight="1">
      <c r="A13" s="26" t="s">
        <v>26</v>
      </c>
      <c r="B13" s="26"/>
      <c r="C13" s="26"/>
      <c r="D13" s="26"/>
      <c r="E13" s="26"/>
      <c r="F13" s="26"/>
      <c r="G13" s="26"/>
      <c r="H13" s="26"/>
    </row>
    <row r="14" spans="1:9" ht="28.5" customHeight="1">
      <c r="A14" s="27" t="s">
        <v>27</v>
      </c>
      <c r="B14" s="27"/>
      <c r="C14" s="27"/>
      <c r="D14" s="27"/>
      <c r="E14" s="27"/>
      <c r="F14" s="27"/>
      <c r="G14" s="27"/>
      <c r="H14" s="27"/>
      <c r="I14" s="27"/>
    </row>
    <row r="15" spans="1:9" ht="27.75" customHeight="1">
      <c r="A15" s="28" t="s">
        <v>28</v>
      </c>
      <c r="B15" s="7" t="s">
        <v>10</v>
      </c>
      <c r="C15" s="28" t="s">
        <v>7</v>
      </c>
      <c r="D15" s="28" t="s">
        <v>8</v>
      </c>
      <c r="E15" s="10" t="s">
        <v>6</v>
      </c>
      <c r="F15" s="29" t="s">
        <v>9</v>
      </c>
      <c r="G15" s="8" t="s">
        <v>4</v>
      </c>
      <c r="H15" s="7" t="s">
        <v>3</v>
      </c>
      <c r="I15" s="42" t="s">
        <v>5</v>
      </c>
    </row>
    <row r="16" spans="1:9" ht="18" customHeight="1">
      <c r="A16" s="30" t="s">
        <v>29</v>
      </c>
      <c r="B16" s="20">
        <v>3660</v>
      </c>
      <c r="C16" s="31">
        <v>0.03</v>
      </c>
      <c r="D16" s="32">
        <v>0</v>
      </c>
      <c r="E16" s="33">
        <f>(B16-D16)/(1.25-C16)</f>
        <v>3000</v>
      </c>
      <c r="F16" s="31">
        <f aca="true" t="shared" si="5" ref="F16:F22">E16*C16-D16</f>
        <v>90</v>
      </c>
      <c r="G16" s="34">
        <f>B16+F16</f>
        <v>3750</v>
      </c>
      <c r="H16" s="35">
        <f>G16+I16</f>
        <v>3975</v>
      </c>
      <c r="I16" s="34">
        <f>G16*0.06</f>
        <v>225</v>
      </c>
    </row>
    <row r="17" spans="1:9" ht="18" customHeight="1">
      <c r="A17" s="36" t="s">
        <v>30</v>
      </c>
      <c r="B17" s="20">
        <v>14010</v>
      </c>
      <c r="C17" s="31">
        <v>0.1</v>
      </c>
      <c r="D17" s="32">
        <v>210</v>
      </c>
      <c r="E17" s="33">
        <f aca="true" t="shared" si="6" ref="E17:E22">(B17-D17)/(1.25-C17)</f>
        <v>12000.000000000002</v>
      </c>
      <c r="F17" s="31">
        <f t="shared" si="5"/>
        <v>990.0000000000002</v>
      </c>
      <c r="G17" s="34">
        <f aca="true" t="shared" si="7" ref="G17:G22">B17+F17</f>
        <v>15000</v>
      </c>
      <c r="H17" s="35">
        <f aca="true" t="shared" si="8" ref="H17:H22">G17+I17</f>
        <v>15900</v>
      </c>
      <c r="I17" s="34">
        <f aca="true" t="shared" si="9" ref="I17:I22">G17*0.06</f>
        <v>900</v>
      </c>
    </row>
    <row r="18" spans="1:9" ht="18" customHeight="1">
      <c r="A18" s="36" t="s">
        <v>31</v>
      </c>
      <c r="B18" s="20">
        <v>27660</v>
      </c>
      <c r="C18" s="31">
        <v>0.2</v>
      </c>
      <c r="D18" s="32">
        <v>1410</v>
      </c>
      <c r="E18" s="33">
        <f t="shared" si="6"/>
        <v>25000</v>
      </c>
      <c r="F18" s="31">
        <f t="shared" si="5"/>
        <v>3590</v>
      </c>
      <c r="G18" s="34">
        <f t="shared" si="7"/>
        <v>31250</v>
      </c>
      <c r="H18" s="35">
        <f t="shared" si="8"/>
        <v>33125</v>
      </c>
      <c r="I18" s="34">
        <f t="shared" si="9"/>
        <v>1875</v>
      </c>
    </row>
    <row r="19" spans="1:9" ht="18" customHeight="1">
      <c r="A19" s="36" t="s">
        <v>32</v>
      </c>
      <c r="B19" s="20">
        <v>37660</v>
      </c>
      <c r="C19" s="31">
        <v>0.25</v>
      </c>
      <c r="D19" s="32">
        <v>2660</v>
      </c>
      <c r="E19" s="33">
        <f t="shared" si="6"/>
        <v>35000</v>
      </c>
      <c r="F19" s="31">
        <f t="shared" si="5"/>
        <v>6090</v>
      </c>
      <c r="G19" s="34">
        <f t="shared" si="7"/>
        <v>43750</v>
      </c>
      <c r="H19" s="35">
        <f t="shared" si="8"/>
        <v>46375</v>
      </c>
      <c r="I19" s="34">
        <f t="shared" si="9"/>
        <v>2625</v>
      </c>
    </row>
    <row r="20" spans="1:9" ht="18" customHeight="1">
      <c r="A20" s="36" t="s">
        <v>33</v>
      </c>
      <c r="B20" s="20">
        <v>56660</v>
      </c>
      <c r="C20" s="31">
        <v>0.3</v>
      </c>
      <c r="D20" s="32">
        <v>4410</v>
      </c>
      <c r="E20" s="33">
        <f t="shared" si="6"/>
        <v>55000</v>
      </c>
      <c r="F20" s="31">
        <f t="shared" si="5"/>
        <v>12090</v>
      </c>
      <c r="G20" s="34">
        <f t="shared" si="7"/>
        <v>68750</v>
      </c>
      <c r="H20" s="35">
        <f t="shared" si="8"/>
        <v>72875</v>
      </c>
      <c r="I20" s="34">
        <f t="shared" si="9"/>
        <v>4125</v>
      </c>
    </row>
    <row r="21" spans="1:9" ht="18" customHeight="1">
      <c r="A21" s="36" t="s">
        <v>34</v>
      </c>
      <c r="B21" s="20">
        <v>79160</v>
      </c>
      <c r="C21" s="31">
        <v>0.35</v>
      </c>
      <c r="D21" s="32">
        <v>7160</v>
      </c>
      <c r="E21" s="33">
        <f t="shared" si="6"/>
        <v>80000</v>
      </c>
      <c r="F21" s="31">
        <f t="shared" si="5"/>
        <v>20840</v>
      </c>
      <c r="G21" s="34">
        <f t="shared" si="7"/>
        <v>100000</v>
      </c>
      <c r="H21" s="35">
        <f t="shared" si="8"/>
        <v>106000</v>
      </c>
      <c r="I21" s="34">
        <f t="shared" si="9"/>
        <v>6000</v>
      </c>
    </row>
    <row r="22" spans="1:9" ht="18" customHeight="1">
      <c r="A22" s="36" t="s">
        <v>35</v>
      </c>
      <c r="B22" s="20">
        <v>79160</v>
      </c>
      <c r="C22" s="31">
        <v>0.45</v>
      </c>
      <c r="D22" s="32">
        <v>15160</v>
      </c>
      <c r="E22" s="33">
        <f t="shared" si="6"/>
        <v>80000</v>
      </c>
      <c r="F22" s="31">
        <f t="shared" si="5"/>
        <v>20840</v>
      </c>
      <c r="G22" s="34">
        <f t="shared" si="7"/>
        <v>100000</v>
      </c>
      <c r="H22" s="35">
        <f t="shared" si="8"/>
        <v>106000</v>
      </c>
      <c r="I22" s="34">
        <f t="shared" si="9"/>
        <v>6000</v>
      </c>
    </row>
    <row r="23" spans="1:8" ht="33" customHeight="1">
      <c r="A23" s="37" t="s">
        <v>36</v>
      </c>
      <c r="B23" s="37"/>
      <c r="C23" s="37"/>
      <c r="D23" s="37"/>
      <c r="E23" s="37"/>
      <c r="F23" s="37"/>
      <c r="G23" s="37"/>
      <c r="H23" s="37"/>
    </row>
    <row r="24" spans="1:8" ht="27" customHeight="1">
      <c r="A24" s="38" t="s">
        <v>37</v>
      </c>
      <c r="B24" s="38"/>
      <c r="C24" s="38"/>
      <c r="D24" s="38"/>
      <c r="E24" s="38"/>
      <c r="F24" s="38"/>
      <c r="G24" s="38"/>
      <c r="H24" s="38"/>
    </row>
    <row r="25" ht="30" customHeight="1">
      <c r="A25" t="s">
        <v>38</v>
      </c>
    </row>
    <row r="26" ht="30" customHeight="1">
      <c r="A26" t="s">
        <v>39</v>
      </c>
    </row>
    <row r="27" ht="30" customHeight="1">
      <c r="A27" s="39" t="s">
        <v>40</v>
      </c>
    </row>
  </sheetData>
  <sheetProtection sheet="1" selectLockedCells="1"/>
  <protectedRanges>
    <protectedRange sqref="A3 B4:B65536 C4:C12 G15" name="区域1"/>
  </protectedRanges>
  <mergeCells count="6">
    <mergeCell ref="A3:I3"/>
    <mergeCell ref="A13:H13"/>
    <mergeCell ref="A14:I14"/>
    <mergeCell ref="A23:H23"/>
    <mergeCell ref="A24:H24"/>
    <mergeCell ref="A1:I2"/>
  </mergeCells>
  <printOptions/>
  <pageMargins left="0.7480314960629921" right="0.7480314960629921" top="0.9842519685039371" bottom="0.9842519685039371" header="0.5118110236220472" footer="0.511811023622047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dc:creator>
  <cp:keywords/>
  <dc:description/>
  <cp:lastModifiedBy>Administrator</cp:lastModifiedBy>
  <cp:lastPrinted>2021-06-30T02:43:56Z</cp:lastPrinted>
  <dcterms:created xsi:type="dcterms:W3CDTF">2008-11-13T02:17:41Z</dcterms:created>
  <dcterms:modified xsi:type="dcterms:W3CDTF">2022-09-26T08:26:08Z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I">
    <vt:lpwstr>900E8F25698F4FBBB683807ACB48C2A0</vt:lpwstr>
  </property>
</Properties>
</file>